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E35" i="1" l="1"/>
  <c r="E34" i="1"/>
  <c r="E60" i="1" l="1"/>
  <c r="U30" i="1" l="1"/>
  <c r="U27" i="1"/>
  <c r="N6" i="1"/>
  <c r="B16" i="1" l="1"/>
  <c r="AP45" i="1" l="1"/>
  <c r="AP44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AR38" i="1" l="1"/>
  <c r="Q21" i="1"/>
  <c r="Q22" i="1"/>
  <c r="AQ38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5" i="1" s="1"/>
  <c r="U21" i="1" l="1"/>
  <c r="J50" i="1"/>
  <c r="AR45" i="1"/>
  <c r="AQ45" i="1"/>
  <c r="AE50" i="1"/>
  <c r="AG49" i="1" s="1"/>
  <c r="AI50" i="1"/>
  <c r="AK45" i="1" l="1"/>
  <c r="AK43" i="1"/>
  <c r="AR60" i="1"/>
  <c r="AQ60" i="1"/>
  <c r="AP60" i="1"/>
  <c r="AM61" i="1"/>
  <c r="AP57" i="1"/>
  <c r="AO50" i="1" l="1"/>
  <c r="AK50" i="1"/>
  <c r="AO58" i="1"/>
  <c r="AO60" i="1"/>
  <c r="AG36" i="1"/>
  <c r="AJ38" i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Q59" i="1" l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<sst xmlns="http://schemas.openxmlformats.org/spreadsheetml/2006/main" count="235" uniqueCount="61">
  <si>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</si>
  <si>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</si>
  <si>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</si>
  <si>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</si>
  <si>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</si>
  <si>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</si>
  <si>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</si>
  <si>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</si>
  <si>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</si>
  <si>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</si>
  <si>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</si>
  <si>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</si>
  <si>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</si>
  <si>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</si>
  <si>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</si>
  <si>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</si>
  <si>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</si>
  <si>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</si>
  <si>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</si>
  <si>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</si>
  <si>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</si>
  <si>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</si>
  <si>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</si>
  <si>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</si>
  <si>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</si>
  <si>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</si>
  <si>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</si>
  <si>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</si>
  <si>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</si>
  <si>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</si>
  <si>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</si>
  <si>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</si>
  <si>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</si>
  <si>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</si>
  <si>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</si>
  <si>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</si>
  <si>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</si>
  <si>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</si>
  <si>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</si>
  <si>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</si>
  <si>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</si>
  <si>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</si>
  <si>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</si>
  <si>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</si>
  <si>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</si>
  <si>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</si>
  <si>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</si>
  <si>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</si>
  <si>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</si>
  <si>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</si>
  <si>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</si>
  <si>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</si>
  <si>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</si>
  <si>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</si>
  <si>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</si>
  <si>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</si>
  <si>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</si>
  <si>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</si>
  <si>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</si>
  <si>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</si>
  <si>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18.09.2020г.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</si>
</sst>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C17" sqref="C17:D17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8" t="s">
        <v>21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19" t="s">
        <v>0</v>
      </c>
      <c r="B3" s="209" t="s">
        <v>58</v>
      </c>
      <c r="C3" s="210"/>
      <c r="D3" s="210"/>
      <c r="E3" s="211"/>
      <c r="F3" s="222" t="s">
        <v>40</v>
      </c>
      <c r="G3" s="222"/>
      <c r="H3" s="222"/>
      <c r="I3" s="222"/>
      <c r="J3" s="223" t="s">
        <v>56</v>
      </c>
      <c r="K3" s="222"/>
      <c r="L3" s="222"/>
      <c r="M3" s="222"/>
      <c r="N3" s="209" t="s">
        <v>59</v>
      </c>
      <c r="O3" s="210"/>
      <c r="P3" s="210"/>
      <c r="Q3" s="211"/>
    </row>
    <row r="4" spans="1:20" ht="18" customHeight="1" x14ac:dyDescent="0.25">
      <c r="A4" s="220"/>
      <c r="B4" s="212" t="s">
        <v>2</v>
      </c>
      <c r="C4" s="214" t="s">
        <v>30</v>
      </c>
      <c r="D4" s="214" t="s">
        <v>36</v>
      </c>
      <c r="E4" s="216" t="s">
        <v>1</v>
      </c>
      <c r="F4" s="228" t="s">
        <v>2</v>
      </c>
      <c r="G4" s="224" t="s">
        <v>30</v>
      </c>
      <c r="H4" s="224" t="s">
        <v>36</v>
      </c>
      <c r="I4" s="226" t="s">
        <v>1</v>
      </c>
      <c r="J4" s="207" t="s">
        <v>2</v>
      </c>
      <c r="K4" s="224" t="s">
        <v>30</v>
      </c>
      <c r="L4" s="224" t="s">
        <v>36</v>
      </c>
      <c r="M4" s="226" t="s">
        <v>1</v>
      </c>
      <c r="N4" s="212" t="s">
        <v>2</v>
      </c>
      <c r="O4" s="214" t="s">
        <v>30</v>
      </c>
      <c r="P4" s="214" t="s">
        <v>36</v>
      </c>
      <c r="Q4" s="216" t="s">
        <v>1</v>
      </c>
    </row>
    <row r="5" spans="1:20" ht="30" customHeight="1" thickBot="1" x14ac:dyDescent="0.3">
      <c r="A5" s="221"/>
      <c r="B5" s="213"/>
      <c r="C5" s="215"/>
      <c r="D5" s="215"/>
      <c r="E5" s="217"/>
      <c r="F5" s="229"/>
      <c r="G5" s="225"/>
      <c r="H5" s="225"/>
      <c r="I5" s="227"/>
      <c r="J5" s="208"/>
      <c r="K5" s="225"/>
      <c r="L5" s="225"/>
      <c r="M5" s="227"/>
      <c r="N5" s="213"/>
      <c r="O5" s="215"/>
      <c r="P5" s="215"/>
      <c r="Q5" s="217"/>
    </row>
    <row r="6" spans="1:20" s="30" customFormat="1" ht="16.5" customHeight="1" x14ac:dyDescent="0.25">
      <c r="A6" s="24" t="s">
        <v>22</v>
      </c>
      <c r="B6" s="14">
        <v>28</v>
      </c>
      <c r="C6" s="180">
        <v>2997.15</v>
      </c>
      <c r="D6" s="180">
        <v>809.78096400000004</v>
      </c>
      <c r="E6" s="17">
        <f>C6/C16</f>
        <v>0.10093935116663506</v>
      </c>
      <c r="F6" s="25">
        <v>3</v>
      </c>
      <c r="G6" s="180">
        <v>1267.6297999999999</v>
      </c>
      <c r="H6" s="180">
        <v>620</v>
      </c>
      <c r="I6" s="18">
        <f>G6/G16</f>
        <v>7.3534255025303696E-2</v>
      </c>
      <c r="J6" s="14"/>
      <c r="K6" s="180"/>
      <c r="L6" s="180"/>
      <c r="M6" s="18">
        <f>K6/K16</f>
        <v>0</v>
      </c>
      <c r="N6" s="14">
        <f>B6+J6</f>
        <v>28</v>
      </c>
      <c r="O6" s="180">
        <f>C6+K6</f>
        <v>2997.15</v>
      </c>
      <c r="P6" s="180">
        <f>D6+L6</f>
        <v>809.78096400000004</v>
      </c>
      <c r="Q6" s="17">
        <f>O6/O16</f>
        <v>9.8429921386053845E-2</v>
      </c>
    </row>
    <row r="7" spans="1:20" s="30" customFormat="1" x14ac:dyDescent="0.25">
      <c r="A7" s="24" t="s">
        <v>23</v>
      </c>
      <c r="B7" s="14">
        <v>28</v>
      </c>
      <c r="C7" s="180">
        <v>3221.2363</v>
      </c>
      <c r="D7" s="180">
        <v>1414.0822539999999</v>
      </c>
      <c r="E7" s="17">
        <f>C7/C16</f>
        <v>0.10848622927661686</v>
      </c>
      <c r="F7" s="25">
        <v>2</v>
      </c>
      <c r="G7" s="180">
        <v>530</v>
      </c>
      <c r="H7" s="180">
        <v>242</v>
      </c>
      <c r="I7" s="18">
        <f>G7/G16</f>
        <v>3.0744902938863509E-2</v>
      </c>
      <c r="J7" s="14"/>
      <c r="K7" s="180"/>
      <c r="L7" s="180"/>
      <c r="M7" s="18">
        <f>K7/K16</f>
        <v>0</v>
      </c>
      <c r="N7" s="14">
        <f t="shared" ref="N7:N15" si="0">B7+J7</f>
        <v>28</v>
      </c>
      <c r="O7" s="180">
        <f t="shared" ref="O7:O15" si="1">C7+K7</f>
        <v>3221.2363</v>
      </c>
      <c r="P7" s="180">
        <f t="shared" ref="P7:P15" si="2">D7+L7</f>
        <v>1414.0822539999999</v>
      </c>
      <c r="Q7" s="17">
        <f>O7/O16</f>
        <v>0.10578917831102978</v>
      </c>
    </row>
    <row r="8" spans="1:20" s="30" customFormat="1" x14ac:dyDescent="0.25">
      <c r="A8" s="24" t="s">
        <v>19</v>
      </c>
      <c r="B8" s="14">
        <v>32</v>
      </c>
      <c r="C8" s="182">
        <v>6512.3091860000004</v>
      </c>
      <c r="D8" s="182">
        <v>3069.503013</v>
      </c>
      <c r="E8" s="17">
        <f>C8/C16</f>
        <v>0.21932444616764504</v>
      </c>
      <c r="F8" s="25">
        <v>4</v>
      </c>
      <c r="G8" s="180">
        <v>285</v>
      </c>
      <c r="H8" s="180">
        <v>128</v>
      </c>
      <c r="I8" s="18">
        <f>G8/G16</f>
        <v>1.6532636485992642E-2</v>
      </c>
      <c r="J8" s="14">
        <v>1</v>
      </c>
      <c r="K8" s="180">
        <v>10</v>
      </c>
      <c r="L8" s="180">
        <v>4.26</v>
      </c>
      <c r="M8" s="18">
        <f>K8/K16</f>
        <v>1.3210039630118891E-2</v>
      </c>
      <c r="N8" s="14">
        <f t="shared" si="0"/>
        <v>33</v>
      </c>
      <c r="O8" s="180">
        <f t="shared" si="1"/>
        <v>6522.3091860000004</v>
      </c>
      <c r="P8" s="180">
        <f t="shared" si="2"/>
        <v>3073.7630130000002</v>
      </c>
      <c r="Q8" s="17">
        <f>O8/O16</f>
        <v>0.21420028374739897</v>
      </c>
    </row>
    <row r="9" spans="1:20" s="30" customFormat="1" ht="15.75" customHeight="1" x14ac:dyDescent="0.25">
      <c r="A9" s="24" t="s">
        <v>26</v>
      </c>
      <c r="B9" s="14">
        <v>33</v>
      </c>
      <c r="C9" s="180">
        <v>4845.7923959999998</v>
      </c>
      <c r="D9" s="180">
        <v>2146.5728239999999</v>
      </c>
      <c r="E9" s="17">
        <f>C9/C16</f>
        <v>0.16319875226146635</v>
      </c>
      <c r="F9" s="25">
        <v>6</v>
      </c>
      <c r="G9" s="180">
        <v>2351</v>
      </c>
      <c r="H9" s="180">
        <v>1148.9271289999999</v>
      </c>
      <c r="I9" s="18">
        <f>G9/G16</f>
        <v>0.13637974869673228</v>
      </c>
      <c r="J9" s="14">
        <v>1</v>
      </c>
      <c r="K9" s="180">
        <v>60</v>
      </c>
      <c r="L9" s="180">
        <v>4.9709000000000003</v>
      </c>
      <c r="M9" s="18">
        <f>K9/K16</f>
        <v>7.9260237780713338E-2</v>
      </c>
      <c r="N9" s="14">
        <f t="shared" si="0"/>
        <v>34</v>
      </c>
      <c r="O9" s="180">
        <f t="shared" si="1"/>
        <v>4905.7923959999998</v>
      </c>
      <c r="P9" s="180">
        <f t="shared" si="2"/>
        <v>2151.5437239999997</v>
      </c>
      <c r="Q9" s="17">
        <f>O9/O16</f>
        <v>0.16111197633571248</v>
      </c>
    </row>
    <row r="10" spans="1:20" s="30" customFormat="1" x14ac:dyDescent="0.25">
      <c r="A10" s="24" t="s">
        <v>27</v>
      </c>
      <c r="B10" s="14">
        <v>11</v>
      </c>
      <c r="C10" s="180">
        <v>1587.2</v>
      </c>
      <c r="D10" s="180">
        <v>346.82104900000002</v>
      </c>
      <c r="E10" s="17">
        <f>C10/C16</f>
        <v>5.3454427763603145E-2</v>
      </c>
      <c r="F10" s="25">
        <v>3</v>
      </c>
      <c r="G10" s="180">
        <v>1900</v>
      </c>
      <c r="H10" s="180">
        <v>928.39514499999996</v>
      </c>
      <c r="I10" s="18">
        <f>G10/G16</f>
        <v>0.11021757657328426</v>
      </c>
      <c r="J10" s="14"/>
      <c r="K10" s="180"/>
      <c r="L10" s="180"/>
      <c r="M10" s="18">
        <f>K10/K16</f>
        <v>0</v>
      </c>
      <c r="N10" s="14">
        <f t="shared" si="0"/>
        <v>11</v>
      </c>
      <c r="O10" s="180">
        <f t="shared" si="1"/>
        <v>1587.2</v>
      </c>
      <c r="P10" s="180">
        <f t="shared" si="2"/>
        <v>346.82104900000002</v>
      </c>
      <c r="Q10" s="17">
        <f>O10/O16</f>
        <v>5.2125509642141583E-2</v>
      </c>
    </row>
    <row r="11" spans="1:20" s="30" customFormat="1" x14ac:dyDescent="0.25">
      <c r="A11" s="24" t="s">
        <v>28</v>
      </c>
      <c r="B11" s="14">
        <v>10</v>
      </c>
      <c r="C11" s="180">
        <v>2862.4014990000001</v>
      </c>
      <c r="D11" s="180">
        <v>1129.2039279999999</v>
      </c>
      <c r="E11" s="17">
        <f>C11/C16</f>
        <v>9.6401231198793388E-2</v>
      </c>
      <c r="F11" s="25">
        <v>4</v>
      </c>
      <c r="G11" s="180">
        <v>6015</v>
      </c>
      <c r="H11" s="180">
        <v>1860.2642820000001</v>
      </c>
      <c r="I11" s="18">
        <f>G11/G16</f>
        <v>0.3489256437306868</v>
      </c>
      <c r="J11" s="14">
        <v>1</v>
      </c>
      <c r="K11" s="180">
        <v>550</v>
      </c>
      <c r="L11" s="180">
        <v>144.00706500000001</v>
      </c>
      <c r="M11" s="18">
        <f>K11/K16</f>
        <v>0.72655217965653895</v>
      </c>
      <c r="N11" s="14">
        <f t="shared" si="0"/>
        <v>11</v>
      </c>
      <c r="O11" s="180">
        <f t="shared" si="1"/>
        <v>3412.4014990000001</v>
      </c>
      <c r="P11" s="180">
        <f t="shared" si="2"/>
        <v>1273.2109929999999</v>
      </c>
      <c r="Q11" s="17">
        <f>O11/O16</f>
        <v>0.11206726766568983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3.7568305298827688E-2</v>
      </c>
      <c r="F12" s="25"/>
      <c r="G12" s="180"/>
      <c r="H12" s="180"/>
      <c r="I12" s="18">
        <f>G12/G16</f>
        <v>0</v>
      </c>
      <c r="J12" s="14">
        <v>2</v>
      </c>
      <c r="K12" s="180">
        <v>137</v>
      </c>
      <c r="L12" s="180">
        <v>67.054199999999994</v>
      </c>
      <c r="M12" s="18">
        <f>K12/K16</f>
        <v>0.1809775429326288</v>
      </c>
      <c r="N12" s="14">
        <f t="shared" si="0"/>
        <v>12</v>
      </c>
      <c r="O12" s="180">
        <f t="shared" si="1"/>
        <v>1252.5</v>
      </c>
      <c r="P12" s="180">
        <f t="shared" si="2"/>
        <v>575.18194000000005</v>
      </c>
      <c r="Q12" s="17">
        <f>O12/O16</f>
        <v>4.1133569069293302E-2</v>
      </c>
    </row>
    <row r="13" spans="1:20" s="30" customFormat="1" ht="14.25" customHeight="1" x14ac:dyDescent="0.25">
      <c r="A13" s="32" t="s">
        <v>29</v>
      </c>
      <c r="B13" s="14">
        <v>5</v>
      </c>
      <c r="C13" s="180">
        <v>2795.4929999999999</v>
      </c>
      <c r="D13" s="180">
        <v>1362.2736990000001</v>
      </c>
      <c r="E13" s="17">
        <f>C13/C16</f>
        <v>9.4147857001107768E-2</v>
      </c>
      <c r="F13" s="25">
        <v>3</v>
      </c>
      <c r="G13" s="180">
        <v>2310</v>
      </c>
      <c r="H13" s="180">
        <v>102</v>
      </c>
      <c r="I13" s="18">
        <f>G13/G16</f>
        <v>0.13400136941278246</v>
      </c>
      <c r="J13" s="14"/>
      <c r="K13" s="180"/>
      <c r="L13" s="180"/>
      <c r="M13" s="18">
        <f>K13/K16</f>
        <v>0</v>
      </c>
      <c r="N13" s="14">
        <f t="shared" si="0"/>
        <v>5</v>
      </c>
      <c r="O13" s="180">
        <f t="shared" si="1"/>
        <v>2795.4929999999999</v>
      </c>
      <c r="P13" s="180">
        <f t="shared" si="2"/>
        <v>1362.2736990000001</v>
      </c>
      <c r="Q13" s="17">
        <f>O13/O16</f>
        <v>9.1807268980619514E-2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0.10473996367490283</v>
      </c>
      <c r="F14" s="25">
        <v>2</v>
      </c>
      <c r="G14" s="180">
        <v>2580</v>
      </c>
      <c r="H14" s="180">
        <v>1290</v>
      </c>
      <c r="I14" s="18">
        <f>G14/G16</f>
        <v>0.14966386713635443</v>
      </c>
      <c r="J14" s="14"/>
      <c r="K14" s="180"/>
      <c r="L14" s="180"/>
      <c r="M14" s="18">
        <f>K14/K16</f>
        <v>0</v>
      </c>
      <c r="N14" s="14">
        <f t="shared" si="0"/>
        <v>4</v>
      </c>
      <c r="O14" s="180">
        <f t="shared" si="1"/>
        <v>3110</v>
      </c>
      <c r="P14" s="180">
        <f t="shared" si="2"/>
        <v>1555</v>
      </c>
      <c r="Q14" s="17">
        <f>O14/O16</f>
        <v>0.10213604774890393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2.1739436190401858E-2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0"/>
        <v>5</v>
      </c>
      <c r="O15" s="180">
        <f t="shared" si="1"/>
        <v>645.5</v>
      </c>
      <c r="P15" s="180">
        <f t="shared" si="2"/>
        <v>258.00540000000001</v>
      </c>
      <c r="Q15" s="17">
        <f>O15/O16</f>
        <v>2.1198977113156749E-2</v>
      </c>
    </row>
    <row r="16" spans="1:20" ht="29.25" customHeight="1" thickBot="1" x14ac:dyDescent="0.3">
      <c r="A16" s="190" t="s">
        <v>3</v>
      </c>
      <c r="B16" s="135">
        <f>SUM(B6:B15)</f>
        <v>166</v>
      </c>
      <c r="C16" s="136">
        <f t="shared" ref="C16:M16" si="3">SUM(C6:C15)</f>
        <v>29692.582381</v>
      </c>
      <c r="D16" s="136">
        <f>SUM(D6:D15)</f>
        <v>12599.370870999999</v>
      </c>
      <c r="E16" s="137">
        <f t="shared" si="3"/>
        <v>1</v>
      </c>
      <c r="F16" s="158">
        <f>SUM(F6:F15)</f>
        <v>27</v>
      </c>
      <c r="G16" s="139">
        <f>SUM(G6:G15)</f>
        <v>17238.629799999999</v>
      </c>
      <c r="H16" s="140">
        <f t="shared" si="3"/>
        <v>6319.5865560000002</v>
      </c>
      <c r="I16" s="169">
        <f>SUM(I6:I15)</f>
        <v>1</v>
      </c>
      <c r="J16" s="138">
        <f t="shared" si="3"/>
        <v>5</v>
      </c>
      <c r="K16" s="139">
        <f>SUM(K6:K15)</f>
        <v>757</v>
      </c>
      <c r="L16" s="140">
        <f>SUM(L6:L15)</f>
        <v>220.29216500000001</v>
      </c>
      <c r="M16" s="169">
        <f t="shared" si="3"/>
        <v>1</v>
      </c>
      <c r="N16" s="135">
        <f>SUM(N6:N15)</f>
        <v>171</v>
      </c>
      <c r="O16" s="136">
        <f t="shared" ref="O16" si="4">SUM(O6:O15)</f>
        <v>30449.582381</v>
      </c>
      <c r="P16" s="136">
        <f>SUM(P6:P15)</f>
        <v>12819.663036</v>
      </c>
      <c r="Q16" s="137">
        <f t="shared" ref="Q16" si="5">SUM(Q6:Q15)</f>
        <v>1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178"/>
      <c r="L17" s="178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18" t="s">
        <v>52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0" t="s">
        <v>4</v>
      </c>
      <c r="B19" s="232" t="s">
        <v>22</v>
      </c>
      <c r="C19" s="233"/>
      <c r="D19" s="233"/>
      <c r="E19" s="234"/>
      <c r="F19" s="232" t="s">
        <v>23</v>
      </c>
      <c r="G19" s="233"/>
      <c r="H19" s="233"/>
      <c r="I19" s="234"/>
      <c r="J19" s="209" t="s">
        <v>19</v>
      </c>
      <c r="K19" s="210"/>
      <c r="L19" s="210"/>
      <c r="M19" s="211"/>
      <c r="N19" s="232" t="s">
        <v>31</v>
      </c>
      <c r="O19" s="233"/>
      <c r="P19" s="233"/>
      <c r="Q19" s="234"/>
      <c r="R19" s="232" t="s">
        <v>28</v>
      </c>
      <c r="S19" s="233"/>
      <c r="T19" s="233"/>
      <c r="U19" s="234"/>
      <c r="V19" s="233" t="s">
        <v>39</v>
      </c>
      <c r="W19" s="233"/>
      <c r="X19" s="233"/>
      <c r="Y19" s="234"/>
      <c r="Z19" s="233" t="s">
        <v>27</v>
      </c>
      <c r="AA19" s="233"/>
      <c r="AB19" s="233"/>
      <c r="AC19" s="233"/>
      <c r="AD19" s="252" t="s">
        <v>38</v>
      </c>
      <c r="AE19" s="253"/>
      <c r="AF19" s="253"/>
      <c r="AG19" s="253"/>
      <c r="AH19" s="232" t="s">
        <v>29</v>
      </c>
      <c r="AI19" s="233"/>
      <c r="AJ19" s="233"/>
      <c r="AK19" s="234"/>
      <c r="AL19" s="233" t="s">
        <v>51</v>
      </c>
      <c r="AM19" s="233"/>
      <c r="AN19" s="233"/>
      <c r="AO19" s="233"/>
      <c r="AP19" s="252" t="s">
        <v>20</v>
      </c>
      <c r="AQ19" s="253"/>
      <c r="AR19" s="253"/>
      <c r="AS19" s="257"/>
    </row>
    <row r="20" spans="1:45" ht="55.5" customHeight="1" x14ac:dyDescent="0.25">
      <c r="A20" s="23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0.27207418066222017</v>
      </c>
      <c r="N21" s="14">
        <v>3</v>
      </c>
      <c r="O21" s="8">
        <v>139.5</v>
      </c>
      <c r="P21" s="33">
        <v>47.903433999999997</v>
      </c>
      <c r="Q21" s="17">
        <f>O21/O38</f>
        <v>2.8787861426987964E-2</v>
      </c>
      <c r="R21" s="14">
        <v>2</v>
      </c>
      <c r="S21" s="8">
        <v>1210</v>
      </c>
      <c r="T21" s="8">
        <v>494</v>
      </c>
      <c r="U21" s="17">
        <f>S21/S38</f>
        <v>0.42272196979449667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0.10263356854838709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>
        <v>1</v>
      </c>
      <c r="AI21" s="8">
        <v>2200</v>
      </c>
      <c r="AJ21" s="33">
        <v>1100</v>
      </c>
      <c r="AK21" s="17">
        <f>AI21/AI38</f>
        <v>0.78698104413067749</v>
      </c>
      <c r="AL21" s="44"/>
      <c r="AM21" s="44"/>
      <c r="AN21" s="44"/>
      <c r="AO21" s="16"/>
      <c r="AP21" s="48">
        <f>J21+F21+B21+R21+N21+Z21+AH21+AD21+V21+AL21</f>
        <v>19</v>
      </c>
      <c r="AQ21" s="8">
        <f>C21+G21+K21+O21+S21+AA21+AI21+AE21+W21+AM21</f>
        <v>9134.2311860000009</v>
      </c>
      <c r="AR21" s="33">
        <f>D21+H21+L21+P21+T21+AB21+AJ21+AF21+X21+AN21</f>
        <v>4282.472616</v>
      </c>
      <c r="AS21" s="17">
        <f>AQ21/AQ38</f>
        <v>0.30762670180701118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0.11993871569844103</v>
      </c>
      <c r="N22" s="14">
        <v>1</v>
      </c>
      <c r="O22" s="8">
        <v>980</v>
      </c>
      <c r="P22" s="33">
        <v>478.20806499999998</v>
      </c>
      <c r="Q22" s="17">
        <f>O22/O38</f>
        <v>0.20223730608206597</v>
      </c>
      <c r="R22" s="14"/>
      <c r="S22" s="8"/>
      <c r="T22" s="33"/>
      <c r="U22" s="17"/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0.49143145161290319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14</v>
      </c>
      <c r="AQ22" s="8">
        <f t="shared" ref="AQ22:AQ37" si="7">C22+G22+K22+O22+S22+AA22+AI22+AE22+W22+AM22</f>
        <v>2801.078</v>
      </c>
      <c r="AR22" s="33">
        <f t="shared" ref="AR22:AR37" si="8">D22+H22+L22+P22+T22+AB22+AJ22+AF22+X22+AN22</f>
        <v>1000.407328</v>
      </c>
      <c r="AS22" s="17">
        <f>AQ22/AQ38</f>
        <v>9.4335951115938746E-2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1.5662647009954171E-2</v>
      </c>
      <c r="N23" s="14">
        <v>2</v>
      </c>
      <c r="O23" s="8">
        <v>38</v>
      </c>
      <c r="P23" s="33">
        <v>18.247800000000002</v>
      </c>
      <c r="Q23" s="17">
        <f>O23/O38</f>
        <v>7.8418547256311304E-3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0.12600806451612903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1.8017968027676211E-2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7.677768142134398E-4</v>
      </c>
      <c r="N24" s="14">
        <v>3</v>
      </c>
      <c r="O24" s="8">
        <v>116</v>
      </c>
      <c r="P24" s="33">
        <v>33.489173000000001</v>
      </c>
      <c r="Q24" s="17">
        <f>O24/O38</f>
        <v>2.3938293372979237E-2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1</v>
      </c>
      <c r="AI24" s="8">
        <v>500</v>
      </c>
      <c r="AJ24" s="33">
        <v>223.77</v>
      </c>
      <c r="AK24" s="17">
        <f>AI24/AI38</f>
        <v>0.17885932821151762</v>
      </c>
      <c r="AL24" s="44"/>
      <c r="AM24" s="44"/>
      <c r="AN24" s="44"/>
      <c r="AO24" s="18"/>
      <c r="AP24" s="48">
        <f t="shared" si="6"/>
        <v>11</v>
      </c>
      <c r="AQ24" s="8">
        <f t="shared" si="7"/>
        <v>1954.4</v>
      </c>
      <c r="AR24" s="33">
        <f t="shared" si="8"/>
        <v>801.02466700000002</v>
      </c>
      <c r="AS24" s="17">
        <f>AQ24/AQ38</f>
        <v>6.5821152735122221E-2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6</v>
      </c>
      <c r="O25" s="8">
        <v>2191.2637359999999</v>
      </c>
      <c r="P25" s="33">
        <v>952.79296799999997</v>
      </c>
      <c r="Q25" s="17">
        <f>O25/O38</f>
        <v>0.4521992600856769</v>
      </c>
      <c r="R25" s="14">
        <v>1</v>
      </c>
      <c r="S25" s="8">
        <v>100</v>
      </c>
      <c r="T25" s="33">
        <v>27</v>
      </c>
      <c r="U25" s="17">
        <f>S25/S38</f>
        <v>3.4935699983016252E-2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8</v>
      </c>
      <c r="AQ25" s="8">
        <f t="shared" si="7"/>
        <v>2341.2637359999999</v>
      </c>
      <c r="AR25" s="33">
        <f t="shared" si="8"/>
        <v>992.29296799999997</v>
      </c>
      <c r="AS25" s="17">
        <f>AQ25/AQ38</f>
        <v>7.8850121756272443E-2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1.6157095278307627E-2</v>
      </c>
      <c r="N26" s="14">
        <v>1</v>
      </c>
      <c r="O26" s="8">
        <v>48.4</v>
      </c>
      <c r="P26" s="33">
        <v>24.2</v>
      </c>
      <c r="Q26" s="17">
        <f>O26/O38</f>
        <v>9.988046545277544E-3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5.1736827073114383E-3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3.0711072568537592E-3</v>
      </c>
      <c r="N27" s="14">
        <v>2</v>
      </c>
      <c r="O27" s="8">
        <v>145</v>
      </c>
      <c r="P27" s="33">
        <v>57.570700000000002</v>
      </c>
      <c r="Q27" s="17">
        <f>O27/O38</f>
        <v>2.9922866716224048E-2</v>
      </c>
      <c r="R27" s="14">
        <v>1</v>
      </c>
      <c r="S27" s="8">
        <v>600</v>
      </c>
      <c r="T27" s="33">
        <v>300</v>
      </c>
      <c r="U27" s="17">
        <f>S27/S38</f>
        <v>0.20961419989809751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6.9755138002491873E-3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3.475615514871374E-2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2.8868408214425337E-2</v>
      </c>
      <c r="N28" s="14">
        <v>1</v>
      </c>
      <c r="O28" s="8">
        <v>31</v>
      </c>
      <c r="P28" s="33">
        <v>13.157553999999999</v>
      </c>
      <c r="Q28" s="17">
        <f>O28/O38</f>
        <v>6.3973025393306588E-3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1.9163035154668717E-2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3.3139589792959613E-3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7.2227609315023561E-2</v>
      </c>
      <c r="R30" s="14">
        <v>1</v>
      </c>
      <c r="S30" s="8">
        <v>210</v>
      </c>
      <c r="T30" s="33">
        <v>100.5</v>
      </c>
      <c r="U30" s="17">
        <f>S30/S38</f>
        <v>7.3364969964334129E-2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4.0343409159538941E-2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2</v>
      </c>
      <c r="K31" s="8">
        <v>3003.08</v>
      </c>
      <c r="L31" s="33">
        <v>1501.54</v>
      </c>
      <c r="M31" s="17">
        <f>K31/K38</f>
        <v>0.46113903904561937</v>
      </c>
      <c r="N31" s="14">
        <v>4</v>
      </c>
      <c r="O31" s="8">
        <v>450</v>
      </c>
      <c r="P31" s="33">
        <v>195.70259999999999</v>
      </c>
      <c r="Q31" s="17">
        <f>O31/O38</f>
        <v>9.2864069119316009E-2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3.031060042038989E-3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2.1460615354787153E-2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0.16832161096227558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7.8418547256311304E-3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2.1547469054406056E-2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5.3897932357783479E-2</v>
      </c>
      <c r="N33" s="14">
        <v>3</v>
      </c>
      <c r="O33" s="8">
        <v>49.81</v>
      </c>
      <c r="P33" s="33">
        <v>8.4804999999999993</v>
      </c>
      <c r="Q33" s="17">
        <f>O33/O38</f>
        <v>1.0279020628518067E-2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3.8873487903225805E-2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11</v>
      </c>
      <c r="AQ33" s="8">
        <f t="shared" si="7"/>
        <v>634.51</v>
      </c>
      <c r="AR33" s="33">
        <f t="shared" si="8"/>
        <v>250.97049999999999</v>
      </c>
      <c r="AS33" s="17">
        <f>AQ33/AQ38</f>
        <v>2.1369310080823985E-2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3.095468970643867E-3</v>
      </c>
      <c r="R34" s="14">
        <v>2</v>
      </c>
      <c r="S34" s="8">
        <v>65</v>
      </c>
      <c r="T34" s="8">
        <v>7.6788569999999998</v>
      </c>
      <c r="U34" s="17">
        <f>S34/S38</f>
        <v>2.2708204988960565E-2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0.13835685483870966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2.0751175902917501E-2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7.8466790412613559E-3</v>
      </c>
      <c r="N35" s="14">
        <v>2</v>
      </c>
      <c r="O35" s="8">
        <v>53.818660000000001</v>
      </c>
      <c r="P35" s="8">
        <v>25.309830000000002</v>
      </c>
      <c r="Q35" s="17">
        <f>O35/O38</f>
        <v>1.1106266138108818E-2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5.7234985027685634E-3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1.6600733936682245E-2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2.0576418620920189E-2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3.1118883098266954E-2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4.1272919608584896E-2</v>
      </c>
      <c r="R37" s="26">
        <v>3</v>
      </c>
      <c r="S37" s="27">
        <v>677.40149899999994</v>
      </c>
      <c r="T37" s="27">
        <v>200.025071</v>
      </c>
      <c r="U37" s="28">
        <f>S37/S38</f>
        <v>0.23665495537109482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0.10269657258064516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4">
        <f>SUM(F21:F37)</f>
        <v>28</v>
      </c>
      <c r="G38" s="145">
        <f>SUM(G21:G36)</f>
        <v>3221.2363000000005</v>
      </c>
      <c r="H38" s="145">
        <f>SUM(H21:H36)</f>
        <v>1414.0822539999999</v>
      </c>
      <c r="I38" s="153">
        <f t="shared" si="9"/>
        <v>0.99999999999999978</v>
      </c>
      <c r="J38" s="147">
        <f>SUM(J21:J37)</f>
        <v>32</v>
      </c>
      <c r="K38" s="154">
        <f>SUM(K21:K37)</f>
        <v>6512.3091860000004</v>
      </c>
      <c r="L38" s="154">
        <f>SUM(L21:L37)</f>
        <v>3069.503013</v>
      </c>
      <c r="M38" s="146">
        <f t="shared" ref="M38:U38" si="10">SUM(M21:M36)</f>
        <v>0.99999999999999989</v>
      </c>
      <c r="N38" s="147">
        <f>SUM(N21:N37)</f>
        <v>33</v>
      </c>
      <c r="O38" s="145">
        <f>SUM(O21:O37)</f>
        <v>4845.7923960000007</v>
      </c>
      <c r="P38" s="145">
        <f>SUM(P21:P37)</f>
        <v>2146.5728239999999</v>
      </c>
      <c r="Q38" s="146">
        <f t="shared" si="10"/>
        <v>0.95872708039141485</v>
      </c>
      <c r="R38" s="144">
        <f>SUM(R21:R37)</f>
        <v>10</v>
      </c>
      <c r="S38" s="145">
        <f>SUM(S21:S37)</f>
        <v>2862.4014990000001</v>
      </c>
      <c r="T38" s="145">
        <f>SUM(T21:T37)</f>
        <v>1129.2039279999999</v>
      </c>
      <c r="U38" s="143">
        <f t="shared" si="10"/>
        <v>0.76334504462890518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0.9740921532896275</v>
      </c>
      <c r="Z38" s="50">
        <f t="shared" si="11"/>
        <v>11</v>
      </c>
      <c r="AA38" s="51">
        <f t="shared" si="11"/>
        <v>1587.2</v>
      </c>
      <c r="AB38" s="51">
        <f t="shared" si="11"/>
        <v>346.82104900000002</v>
      </c>
      <c r="AC38" s="65">
        <f>SUM(AC21:AC36)</f>
        <v>0.89730342741935465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5</v>
      </c>
      <c r="AI38" s="51">
        <f t="shared" si="12"/>
        <v>2795.4929999999999</v>
      </c>
      <c r="AJ38" s="51">
        <f t="shared" si="12"/>
        <v>1362.2736989999999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166</v>
      </c>
      <c r="AQ38" s="58">
        <f>C38+G38+K38+O38+S38+AA38+AI38+AE38+W38+AM38</f>
        <v>29692.582381</v>
      </c>
      <c r="AR38" s="59">
        <f>D38+H38+L38+P38+T38+AB38+AJ38+AF38+X38+AN38</f>
        <v>12599.370870999999</v>
      </c>
      <c r="AS38" s="54">
        <f>SUM(AS21:AS36)</f>
        <v>0.94711131962692197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/>
      <c r="AR39" s="166"/>
    </row>
    <row r="40" spans="1:45" ht="15.75" customHeight="1" thickBot="1" x14ac:dyDescent="0.3">
      <c r="A40" s="218" t="s">
        <v>53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4" t="s">
        <v>24</v>
      </c>
      <c r="B41" s="240" t="s">
        <v>22</v>
      </c>
      <c r="C41" s="241"/>
      <c r="D41" s="242"/>
      <c r="E41" s="243"/>
      <c r="F41" s="240" t="s">
        <v>23</v>
      </c>
      <c r="G41" s="241"/>
      <c r="H41" s="242"/>
      <c r="I41" s="243"/>
      <c r="J41" s="232" t="s">
        <v>19</v>
      </c>
      <c r="K41" s="233"/>
      <c r="L41" s="233"/>
      <c r="M41" s="234"/>
      <c r="N41" s="232" t="s">
        <v>31</v>
      </c>
      <c r="O41" s="233"/>
      <c r="P41" s="233"/>
      <c r="Q41" s="233"/>
      <c r="R41" s="232" t="s">
        <v>28</v>
      </c>
      <c r="S41" s="233"/>
      <c r="T41" s="233"/>
      <c r="U41" s="233"/>
      <c r="V41" s="240" t="s">
        <v>39</v>
      </c>
      <c r="W41" s="241"/>
      <c r="X41" s="241"/>
      <c r="Y41" s="243"/>
      <c r="Z41" s="233" t="s">
        <v>27</v>
      </c>
      <c r="AA41" s="233"/>
      <c r="AB41" s="233"/>
      <c r="AC41" s="233"/>
      <c r="AD41" s="232" t="s">
        <v>38</v>
      </c>
      <c r="AE41" s="233"/>
      <c r="AF41" s="233"/>
      <c r="AG41" s="234"/>
      <c r="AH41" s="233" t="s">
        <v>29</v>
      </c>
      <c r="AI41" s="233"/>
      <c r="AJ41" s="233"/>
      <c r="AK41" s="233"/>
      <c r="AL41" s="261" t="s">
        <v>51</v>
      </c>
      <c r="AM41" s="261"/>
      <c r="AN41" s="261"/>
      <c r="AO41" s="261"/>
      <c r="AP41" s="253" t="s">
        <v>20</v>
      </c>
      <c r="AQ41" s="253"/>
      <c r="AR41" s="253"/>
      <c r="AS41" s="257"/>
    </row>
    <row r="42" spans="1:45" ht="58.5" thickBot="1" x14ac:dyDescent="0.3">
      <c r="A42" s="245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20</v>
      </c>
      <c r="G43" s="8">
        <v>1106.2363</v>
      </c>
      <c r="H43" s="8">
        <v>414.20225399999998</v>
      </c>
      <c r="I43" s="9">
        <f>G43/AQ50</f>
        <v>3.7256318288700616E-2</v>
      </c>
      <c r="J43" s="7">
        <v>22</v>
      </c>
      <c r="K43" s="8">
        <v>4319.2979999999998</v>
      </c>
      <c r="L43" s="8">
        <v>2056.3678110000001</v>
      </c>
      <c r="M43" s="9">
        <f>K43/AQ50</f>
        <v>0.14546723974954356</v>
      </c>
      <c r="N43" s="7">
        <v>24</v>
      </c>
      <c r="O43" s="8">
        <v>3458.9823959999999</v>
      </c>
      <c r="P43" s="8">
        <v>1539.884986</v>
      </c>
      <c r="Q43" s="17">
        <f>O43/AQ50</f>
        <v>0.11649314807368757</v>
      </c>
      <c r="R43" s="23">
        <v>8</v>
      </c>
      <c r="S43" s="22">
        <v>2340</v>
      </c>
      <c r="T43" s="35">
        <v>1016.959038</v>
      </c>
      <c r="U43" s="18">
        <f>S43/S50</f>
        <v>0.81749537960258034</v>
      </c>
      <c r="V43" s="14">
        <v>3</v>
      </c>
      <c r="W43" s="7">
        <v>110</v>
      </c>
      <c r="X43" s="7">
        <v>55</v>
      </c>
      <c r="Y43" s="71">
        <f>W43/AQ50</f>
        <v>3.7046289402698752E-3</v>
      </c>
      <c r="Z43" s="23">
        <v>9</v>
      </c>
      <c r="AA43" s="22">
        <v>787.2</v>
      </c>
      <c r="AB43" s="35">
        <v>275.32104900000002</v>
      </c>
      <c r="AC43" s="18">
        <f>AA43/AQ50</f>
        <v>2.651167183436769E-2</v>
      </c>
      <c r="AD43" s="21">
        <v>8</v>
      </c>
      <c r="AE43" s="21">
        <v>635.5</v>
      </c>
      <c r="AF43" s="66">
        <v>291.91273999999999</v>
      </c>
      <c r="AG43" s="17">
        <f>AE43/AQ50</f>
        <v>2.1402651741286416E-2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0.99302448619975081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127</v>
      </c>
      <c r="AQ43" s="8">
        <f>C43+G43+K43+O43+S43+AA43+AI43+AE43+W43+AM43</f>
        <v>18333.859696</v>
      </c>
      <c r="AR43" s="8">
        <f>D43+H43+L43+P43+T43+AB43+AJ43+AF43+X43+AN43</f>
        <v>7876.6447769999995</v>
      </c>
      <c r="AS43" s="9">
        <f>AR43/AR50</f>
        <v>0.62516175272923269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2.0207066946926592E-2</v>
      </c>
      <c r="J44" s="7">
        <v>8</v>
      </c>
      <c r="K44" s="8">
        <v>1948.011186</v>
      </c>
      <c r="L44" s="8">
        <v>926.03520200000003</v>
      </c>
      <c r="M44" s="9">
        <f>K44/AQ50</f>
        <v>6.5605987414773109E-2</v>
      </c>
      <c r="N44" s="7">
        <v>3</v>
      </c>
      <c r="O44" s="8">
        <v>110</v>
      </c>
      <c r="P44" s="8">
        <v>29.013172999999998</v>
      </c>
      <c r="Q44" s="17">
        <f>O44/O50</f>
        <v>2.2700105784721696E-2</v>
      </c>
      <c r="R44" s="25">
        <v>1</v>
      </c>
      <c r="S44" s="8">
        <v>50</v>
      </c>
      <c r="T44" s="33">
        <v>3.489957</v>
      </c>
      <c r="U44" s="18">
        <f>S44/AQ50</f>
        <v>1.6839222455772159E-3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2.6942755929235455E-2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18</v>
      </c>
      <c r="AQ44" s="8">
        <f>C44+G44+K44+O44+S44+AA44+AI44+W44</f>
        <v>3950.0111859999997</v>
      </c>
      <c r="AR44" s="8">
        <f>D44+H44+L44+P44+T44+AB44+AJ44+X44</f>
        <v>1478.2971460000001</v>
      </c>
      <c r="AS44" s="9">
        <f>AR44/AR50</f>
        <v>0.11733102875815807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1.4448052867052514E-2</v>
      </c>
      <c r="J45" s="7">
        <v>1</v>
      </c>
      <c r="K45" s="8">
        <v>12</v>
      </c>
      <c r="L45" s="8">
        <v>5.0999999999999996</v>
      </c>
      <c r="M45" s="9">
        <f>K45/AQ50</f>
        <v>4.0414133893853187E-4</v>
      </c>
      <c r="N45" s="7">
        <v>3</v>
      </c>
      <c r="O45" s="8">
        <v>157</v>
      </c>
      <c r="P45" s="8">
        <v>49.498100000000001</v>
      </c>
      <c r="Q45" s="19">
        <f>O45/O50</f>
        <v>3.2399241892739149E-2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0.10103533473463296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2.6942755929235456E-3</v>
      </c>
      <c r="AH45" s="23">
        <v>1</v>
      </c>
      <c r="AI45" s="10">
        <v>19.5</v>
      </c>
      <c r="AJ45" s="34">
        <v>5.7919</v>
      </c>
      <c r="AK45" s="20">
        <f>AI45/AI50</f>
        <v>6.9755138002491873E-3</v>
      </c>
      <c r="AL45" s="7"/>
      <c r="AM45" s="184"/>
      <c r="AN45" s="9"/>
      <c r="AO45" s="17"/>
      <c r="AP45" s="142">
        <f>B45+F45+J45+N45+R45+V45+Z45+AD45+AH45+AL45</f>
        <v>11</v>
      </c>
      <c r="AQ45" s="8">
        <f>C45+G45+K45+O45+S45+W45+AA45+AE45+AI45</f>
        <v>3697.5</v>
      </c>
      <c r="AR45" s="8">
        <f>D45+H45+L45+P45+T45+X45+AB45+AF45+AJ45</f>
        <v>1770.61</v>
      </c>
      <c r="AS45" s="9">
        <f>AR45/AR50</f>
        <v>0.14053162004107814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3.6574791173937131E-2</v>
      </c>
      <c r="J46" s="7">
        <v>1</v>
      </c>
      <c r="K46" s="8">
        <v>233</v>
      </c>
      <c r="L46" s="8">
        <v>82</v>
      </c>
      <c r="M46" s="9">
        <f>K46/K50</f>
        <v>3.5778399542346302E-2</v>
      </c>
      <c r="N46" s="7">
        <v>3</v>
      </c>
      <c r="O46" s="8">
        <v>1119.81</v>
      </c>
      <c r="P46" s="8">
        <v>528.17656499999998</v>
      </c>
      <c r="Q46" s="19">
        <f>O46/O50</f>
        <v>0.23108914053444726</v>
      </c>
      <c r="R46" s="42">
        <v>1</v>
      </c>
      <c r="S46" s="10">
        <v>472.401499</v>
      </c>
      <c r="T46" s="34">
        <v>108.75493299999999</v>
      </c>
      <c r="U46" s="20">
        <f>S46/AQ50</f>
        <v>1.590974786020246E-2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9</v>
      </c>
      <c r="AQ46" s="8">
        <f>C46+G46+K46+O46+S46+W46+AA46+AE46+AI46</f>
        <v>3311.211499</v>
      </c>
      <c r="AR46" s="8">
        <f>D46+H46+L46+P46+T46+X46+AB46+AF46+AJ46</f>
        <v>1273.8189479999999</v>
      </c>
      <c r="AS46" s="11">
        <f>AR46/AR50</f>
        <v>0.10110179000540033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1.5873808466130672E-2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0.10848622927661686</v>
      </c>
      <c r="J50" s="61">
        <f>SUM(J43:J48)</f>
        <v>32</v>
      </c>
      <c r="K50" s="63">
        <f>SUM(K43:K48)</f>
        <v>6512.3091859999995</v>
      </c>
      <c r="L50" s="63">
        <f t="shared" ref="L50:Q50" si="16">SUM(L43:L48)</f>
        <v>3069.503013</v>
      </c>
      <c r="M50" s="62">
        <f t="shared" si="16"/>
        <v>0.24725576804560151</v>
      </c>
      <c r="N50" s="61">
        <f t="shared" si="16"/>
        <v>33</v>
      </c>
      <c r="O50" s="63">
        <f t="shared" si="16"/>
        <v>4845.7923959999998</v>
      </c>
      <c r="P50" s="63">
        <f t="shared" si="16"/>
        <v>2146.5728239999999</v>
      </c>
      <c r="Q50" s="62">
        <f t="shared" si="16"/>
        <v>0.40268163628559572</v>
      </c>
      <c r="R50" s="61">
        <f t="shared" ref="R50:AB50" si="17">SUM(R43:R48)</f>
        <v>10</v>
      </c>
      <c r="S50" s="63">
        <f t="shared" si="17"/>
        <v>2862.4014990000001</v>
      </c>
      <c r="T50" s="63">
        <f t="shared" si="17"/>
        <v>1129.2039279999999</v>
      </c>
      <c r="U50" s="62">
        <f t="shared" si="17"/>
        <v>0.83508904970836006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0.10473996367490283</v>
      </c>
      <c r="Z50" s="64">
        <f>SUM(Z43:Z48)</f>
        <v>11</v>
      </c>
      <c r="AA50" s="63">
        <f t="shared" si="17"/>
        <v>1587.2</v>
      </c>
      <c r="AB50" s="63">
        <f t="shared" si="17"/>
        <v>346.82104900000002</v>
      </c>
      <c r="AC50" s="62">
        <f>SUM(AC43:AC48)</f>
        <v>5.3454427763603145E-2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2.1402651741286416E-2</v>
      </c>
      <c r="AH50" s="64">
        <f t="shared" ref="AH50:AN50" si="18">SUM(AH43:AH49)</f>
        <v>5</v>
      </c>
      <c r="AI50" s="63">
        <f>SUM(AI43:AI49)</f>
        <v>2795.4929999999999</v>
      </c>
      <c r="AJ50" s="63">
        <f t="shared" si="18"/>
        <v>1362.2736989999999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166</v>
      </c>
      <c r="AQ50" s="155">
        <f>SUM(AQ43:AQ49)</f>
        <v>29692.582381</v>
      </c>
      <c r="AR50" s="59">
        <f>SUM(AR43:AR49)</f>
        <v>12599.370871000001</v>
      </c>
      <c r="AS50" s="56">
        <f>SUM(AS43:AS49)</f>
        <v>0.99999999999999978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1" t="s">
        <v>54</v>
      </c>
      <c r="B54" s="251"/>
      <c r="C54" s="251"/>
      <c r="D54" s="251"/>
      <c r="E54" s="251"/>
      <c r="F54" s="251"/>
      <c r="G54" s="251"/>
      <c r="H54" s="251"/>
      <c r="I54" s="251"/>
      <c r="J54" s="25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6" t="s">
        <v>42</v>
      </c>
      <c r="B55" s="248" t="s">
        <v>22</v>
      </c>
      <c r="C55" s="249"/>
      <c r="D55" s="250"/>
      <c r="E55" s="102"/>
      <c r="F55" s="235" t="s">
        <v>23</v>
      </c>
      <c r="G55" s="236"/>
      <c r="H55" s="236"/>
      <c r="I55" s="237"/>
      <c r="J55" s="235" t="s">
        <v>19</v>
      </c>
      <c r="K55" s="236"/>
      <c r="L55" s="236"/>
      <c r="M55" s="238"/>
      <c r="N55" s="239" t="s">
        <v>31</v>
      </c>
      <c r="O55" s="236"/>
      <c r="P55" s="236"/>
      <c r="Q55" s="238"/>
      <c r="R55" s="254" t="s">
        <v>28</v>
      </c>
      <c r="S55" s="254"/>
      <c r="T55" s="254"/>
      <c r="U55" s="254"/>
      <c r="V55" s="235" t="s">
        <v>39</v>
      </c>
      <c r="W55" s="236"/>
      <c r="X55" s="236"/>
      <c r="Y55" s="238"/>
      <c r="Z55" s="239" t="s">
        <v>27</v>
      </c>
      <c r="AA55" s="236"/>
      <c r="AB55" s="236"/>
      <c r="AC55" s="238"/>
      <c r="AD55" s="235" t="s">
        <v>38</v>
      </c>
      <c r="AE55" s="236"/>
      <c r="AF55" s="236"/>
      <c r="AG55" s="237"/>
      <c r="AH55" s="255" t="s">
        <v>29</v>
      </c>
      <c r="AI55" s="255"/>
      <c r="AJ55" s="255"/>
      <c r="AK55" s="255"/>
      <c r="AL55" s="258" t="s">
        <v>51</v>
      </c>
      <c r="AM55" s="259"/>
      <c r="AN55" s="259"/>
      <c r="AO55" s="260"/>
      <c r="AP55" s="255" t="s">
        <v>20</v>
      </c>
      <c r="AQ55" s="255"/>
      <c r="AR55" s="255"/>
      <c r="AS55" s="256"/>
    </row>
    <row r="56" spans="1:45" s="78" customFormat="1" ht="45.75" thickBot="1" x14ac:dyDescent="0.3">
      <c r="A56" s="247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8">
        <v>9</v>
      </c>
      <c r="K57" s="8">
        <v>1944.299186</v>
      </c>
      <c r="L57" s="167">
        <v>937.72123199999999</v>
      </c>
      <c r="M57" s="114">
        <f>K57/K61</f>
        <v>0.29809981872269981</v>
      </c>
      <c r="N57" s="129">
        <v>7</v>
      </c>
      <c r="O57" s="131">
        <v>202.71</v>
      </c>
      <c r="P57" s="131">
        <v>69.497429999999994</v>
      </c>
      <c r="Q57" s="130">
        <f>O57/O61</f>
        <v>4.1320541848709737E-2</v>
      </c>
      <c r="R57" s="25">
        <v>2</v>
      </c>
      <c r="S57" s="8">
        <v>710</v>
      </c>
      <c r="T57" s="33">
        <v>224.00706500000001</v>
      </c>
      <c r="U57" s="18">
        <f>S57/S61</f>
        <v>0.20806461379414604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7.8755040322580645E-3</v>
      </c>
      <c r="AD57" s="21">
        <v>2</v>
      </c>
      <c r="AE57" s="22">
        <v>500</v>
      </c>
      <c r="AF57" s="22">
        <v>250</v>
      </c>
      <c r="AG57" s="160">
        <f>AE57/AE61</f>
        <v>0.39920159680638723</v>
      </c>
      <c r="AH57" s="21">
        <v>1</v>
      </c>
      <c r="AI57" s="22">
        <v>2200</v>
      </c>
      <c r="AJ57" s="22">
        <v>1100</v>
      </c>
      <c r="AK57" s="192">
        <f>AI57/AI61</f>
        <v>0.78698104413067749</v>
      </c>
      <c r="AL57" s="198"/>
      <c r="AM57" s="198"/>
      <c r="AN57" s="198"/>
      <c r="AO57" s="198"/>
      <c r="AP57" s="193">
        <f>B57+F57+J57+N57+R57+V57+Z57+AD57+AH57</f>
        <v>34</v>
      </c>
      <c r="AQ57" s="22">
        <f t="shared" ref="AQ57:AR57" si="19">C57+G57+K57+O57+S57+W57+AA57+AE57+AI57</f>
        <v>6793.3091860000004</v>
      </c>
      <c r="AR57" s="22">
        <f t="shared" si="19"/>
        <v>3142.9830709999997</v>
      </c>
      <c r="AS57" s="160">
        <f>AQ57/AQ61</f>
        <v>0.22310024160590475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8">
        <v>23</v>
      </c>
      <c r="K58" s="125">
        <v>4345.01</v>
      </c>
      <c r="L58" s="125">
        <v>2054.0417809999999</v>
      </c>
      <c r="M58" s="114">
        <f>K58/K61</f>
        <v>0.66617663715275455</v>
      </c>
      <c r="N58" s="129">
        <v>26</v>
      </c>
      <c r="O58" s="125">
        <v>3203.0823959999998</v>
      </c>
      <c r="P58" s="125">
        <v>1339.3600939999999</v>
      </c>
      <c r="Q58" s="130">
        <f>O58/O61</f>
        <v>0.65291845586692043</v>
      </c>
      <c r="R58" s="25">
        <v>7</v>
      </c>
      <c r="S58" s="8">
        <v>1630</v>
      </c>
      <c r="T58" s="33">
        <v>640.44899499999997</v>
      </c>
      <c r="U58" s="18">
        <f>S58/S61</f>
        <v>0.47766946547106764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9</v>
      </c>
      <c r="AA58" s="8">
        <v>1411.7</v>
      </c>
      <c r="AB58" s="8">
        <v>303.56896999999998</v>
      </c>
      <c r="AC58" s="17">
        <f>AA58/AA61</f>
        <v>0.88942792338709675</v>
      </c>
      <c r="AD58" s="14">
        <v>10</v>
      </c>
      <c r="AE58" s="8">
        <v>752.5</v>
      </c>
      <c r="AF58" s="8">
        <v>325.18194</v>
      </c>
      <c r="AG58" s="17">
        <f>AE58/AE61</f>
        <v>0.60079840319361277</v>
      </c>
      <c r="AH58" s="14">
        <v>4</v>
      </c>
      <c r="AI58" s="8">
        <v>595.49300000000005</v>
      </c>
      <c r="AJ58" s="8">
        <v>262.27369900000002</v>
      </c>
      <c r="AK58" s="18">
        <f>AI58/AI61</f>
        <v>0.21301895586932254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123</v>
      </c>
      <c r="AQ58" s="8">
        <f>C58+G58+K58+O58+S58+W58+AA58+AE58+AI58+AM58</f>
        <v>18042.871695999998</v>
      </c>
      <c r="AR58" s="8">
        <f>D58+H58+L58+P58+T58+X58+AB58+AF58+AJ58+AN58</f>
        <v>7527.3546970000007</v>
      </c>
      <c r="AS58" s="17">
        <f>AQ58/AQ61</f>
        <v>0.5925490691543418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8">
        <v>1</v>
      </c>
      <c r="K59" s="125">
        <v>233</v>
      </c>
      <c r="L59" s="125">
        <v>82</v>
      </c>
      <c r="M59" s="114">
        <f>K59/K61</f>
        <v>3.5723544124545585E-2</v>
      </c>
      <c r="N59" s="129">
        <v>1</v>
      </c>
      <c r="O59" s="125">
        <v>1500</v>
      </c>
      <c r="P59" s="125">
        <v>742.68619999999999</v>
      </c>
      <c r="Q59" s="130">
        <f>O59/O61</f>
        <v>0.30576100228436981</v>
      </c>
      <c r="R59" s="25">
        <v>1</v>
      </c>
      <c r="S59" s="8">
        <v>472.401499</v>
      </c>
      <c r="T59" s="33">
        <v>108.75493299999999</v>
      </c>
      <c r="U59" s="18">
        <f>S59/S61</f>
        <v>0.13843666964114179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0.10269657258064516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0.14888222249736868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0.17582925109364453</v>
      </c>
      <c r="V60" s="118"/>
      <c r="W60" s="119"/>
      <c r="X60" s="119"/>
      <c r="Y60" s="120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3.5468466742384644E-2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8">
        <f t="shared" si="21"/>
        <v>33</v>
      </c>
      <c r="K61" s="109">
        <f t="shared" si="21"/>
        <v>6522.3091860000004</v>
      </c>
      <c r="L61" s="110">
        <f t="shared" si="21"/>
        <v>3073.7630129999998</v>
      </c>
      <c r="M61" s="56">
        <f t="shared" si="21"/>
        <v>1</v>
      </c>
      <c r="N61" s="113">
        <f t="shared" si="21"/>
        <v>34</v>
      </c>
      <c r="O61" s="112">
        <f>SUM(O57:O59)</f>
        <v>4905.7923959999998</v>
      </c>
      <c r="P61" s="107">
        <f>SUM(P57:P60)</f>
        <v>2151.5437239999997</v>
      </c>
      <c r="Q61" s="106">
        <f>SUM(Q57:Q60)</f>
        <v>1</v>
      </c>
      <c r="R61" s="55">
        <f>SUM(R57:R60)</f>
        <v>11</v>
      </c>
      <c r="S61" s="58">
        <f t="shared" ref="S61:U61" si="22">SUM(S57:S60)</f>
        <v>3412.4014990000001</v>
      </c>
      <c r="T61" s="59">
        <f t="shared" si="22"/>
        <v>1273.2109929999999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11</v>
      </c>
      <c r="AA61" s="58">
        <f t="shared" si="23"/>
        <v>1587.2</v>
      </c>
      <c r="AB61" s="58">
        <f t="shared" si="23"/>
        <v>346.82104900000002</v>
      </c>
      <c r="AC61" s="54">
        <f t="shared" si="23"/>
        <v>1</v>
      </c>
      <c r="AD61" s="50">
        <f t="shared" si="23"/>
        <v>12</v>
      </c>
      <c r="AE61" s="58">
        <f t="shared" si="23"/>
        <v>1252.5</v>
      </c>
      <c r="AF61" s="58">
        <f t="shared" si="23"/>
        <v>575.18193999999994</v>
      </c>
      <c r="AG61" s="54">
        <f t="shared" si="23"/>
        <v>1</v>
      </c>
      <c r="AH61" s="50">
        <f>SUM(AH57:AH60)</f>
        <v>5</v>
      </c>
      <c r="AI61" s="58">
        <f t="shared" si="23"/>
        <v>2795.4929999999999</v>
      </c>
      <c r="AJ61" s="59">
        <f t="shared" si="23"/>
        <v>1362.2736990000001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171</v>
      </c>
      <c r="AQ61" s="194">
        <f>SUM(AQ57:AQ60)</f>
        <v>30449.582381</v>
      </c>
      <c r="AR61" s="58">
        <f>SUM(AR57:AR60)</f>
        <v>12819.663036000002</v>
      </c>
      <c r="AS61" s="54">
        <f t="shared" si="23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/>
      <c r="AR62" s="16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2020-09-18T09:22:41Z</dcterms:modified>
</cp:coreProperties>
</file>